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arihaug 2019-11-21\Økonomi\Budsjett 2021\"/>
    </mc:Choice>
  </mc:AlternateContent>
  <xr:revisionPtr revIDLastSave="0" documentId="8_{83D6461E-00DB-483C-92C7-085EE4D3D730}" xr6:coauthVersionLast="47" xr6:coauthVersionMax="47" xr10:uidLastSave="{00000000-0000-0000-0000-000000000000}"/>
  <bookViews>
    <workbookView xWindow="4875" yWindow="255" windowWidth="21885" windowHeight="14865" xr2:uid="{25B46E3F-AA40-487E-BC1A-141D324B3E9B}"/>
  </bookViews>
  <sheets>
    <sheet name="Budsjett 2021" sheetId="1" r:id="rId1"/>
    <sheet name="Aktivite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27" i="1"/>
  <c r="B25" i="1"/>
  <c r="B23" i="1"/>
  <c r="B22" i="1"/>
  <c r="B20" i="1"/>
  <c r="B19" i="1"/>
  <c r="B18" i="1"/>
  <c r="B15" i="1"/>
  <c r="B13" i="1"/>
  <c r="B12" i="1"/>
  <c r="B11" i="1"/>
  <c r="B6" i="1"/>
  <c r="B5" i="1"/>
  <c r="B4" i="1"/>
  <c r="B16" i="2"/>
  <c r="B28" i="1" l="1"/>
  <c r="E27" i="1"/>
  <c r="E8" i="1"/>
  <c r="F27" i="1"/>
  <c r="D27" i="1"/>
  <c r="F8" i="1"/>
  <c r="D8" i="1"/>
  <c r="D28" i="1" s="1"/>
  <c r="G8" i="1"/>
  <c r="H8" i="1"/>
  <c r="G27" i="1"/>
  <c r="H27" i="1"/>
  <c r="G28" i="1" l="1"/>
  <c r="H28" i="1"/>
  <c r="E28" i="1"/>
  <c r="F28" i="1"/>
  <c r="C27" i="1"/>
  <c r="C8" i="1"/>
  <c r="C28" i="1" l="1"/>
</calcChain>
</file>

<file path=xl/sharedStrings.xml><?xml version="1.0" encoding="utf-8"?>
<sst xmlns="http://schemas.openxmlformats.org/spreadsheetml/2006/main" count="57" uniqueCount="53">
  <si>
    <t>Regnskap</t>
  </si>
  <si>
    <t>Salgsinntekter</t>
  </si>
  <si>
    <t>Leieinntekter</t>
  </si>
  <si>
    <t>Gaver</t>
  </si>
  <si>
    <t>Varekostnad</t>
  </si>
  <si>
    <t>Avskrivinger</t>
  </si>
  <si>
    <t>Elektrisitet</t>
  </si>
  <si>
    <t>Renovasjon, vann</t>
  </si>
  <si>
    <t>Forsikringer</t>
  </si>
  <si>
    <t>Internet og TV</t>
  </si>
  <si>
    <t>Telefon</t>
  </si>
  <si>
    <t>Annonser, markedsføring</t>
  </si>
  <si>
    <t>Lisenser, abonnement og programvare</t>
  </si>
  <si>
    <t>Gaver/ påskjønnelser</t>
  </si>
  <si>
    <t>Utgiftsdekning/ honorarer</t>
  </si>
  <si>
    <t>Bankgebyrer</t>
  </si>
  <si>
    <t>Rekvisita m.m.</t>
  </si>
  <si>
    <t xml:space="preserve">Driftsresultat </t>
  </si>
  <si>
    <t>Utgifter</t>
  </si>
  <si>
    <t>Inventar og tekn. utstyr</t>
  </si>
  <si>
    <t>Budsjett 2019</t>
  </si>
  <si>
    <t>Budsjett 2020</t>
  </si>
  <si>
    <t>Regnskap 2019</t>
  </si>
  <si>
    <t>Vedlikehold, bygning og utstyr</t>
  </si>
  <si>
    <t>Budsjett 2021</t>
  </si>
  <si>
    <t>Regnskap 2020</t>
  </si>
  <si>
    <t>Rev. Budsjett 2020</t>
  </si>
  <si>
    <t>Aktivitet</t>
  </si>
  <si>
    <t>Inntekt</t>
  </si>
  <si>
    <t xml:space="preserve">Aktivitetsplan/ grunnlag inntekter 2021 </t>
  </si>
  <si>
    <t>Privat arr.</t>
  </si>
  <si>
    <t>Tidspunkt</t>
  </si>
  <si>
    <t>juli</t>
  </si>
  <si>
    <t>Tier,n, Mo menighet</t>
  </si>
  <si>
    <t>august</t>
  </si>
  <si>
    <t>Mo konfirmanter</t>
  </si>
  <si>
    <t>sept</t>
  </si>
  <si>
    <t>Ungdomsrådet Hemnes</t>
  </si>
  <si>
    <t>Hemnes konfirmantleir</t>
  </si>
  <si>
    <t>Kirkesang, Dolstad men.</t>
  </si>
  <si>
    <t>okt</t>
  </si>
  <si>
    <t>Høstmøte</t>
  </si>
  <si>
    <t>sept/okt</t>
  </si>
  <si>
    <t>nov</t>
  </si>
  <si>
    <t>Adventsmøte</t>
  </si>
  <si>
    <t>des</t>
  </si>
  <si>
    <t>2 retreat</t>
  </si>
  <si>
    <t>Sum</t>
  </si>
  <si>
    <t>Budsjett 2021 -rev</t>
  </si>
  <si>
    <t>Familiekirka Mo</t>
  </si>
  <si>
    <t>Mo konfirmanter 2</t>
  </si>
  <si>
    <t>Kompensasjon</t>
  </si>
  <si>
    <t>Koronakompensasjon inkludert i revidert budsjett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</si>
</sst>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FAD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3" fontId="0" fillId="0" borderId="1" xfId="0" applyNumberFormat="1" applyBorder="1"/>
    <xf numFmtId="0" fontId="2" fillId="0" borderId="0" xfId="0" applyFont="1"/>
    <xf numFmtId="0" fontId="1" fillId="0" borderId="0" xfId="0" applyFont="1" applyFill="1" applyAlignment="1">
      <alignment horizontal="right"/>
    </xf>
    <xf numFmtId="3" fontId="0" fillId="0" borderId="0" xfId="0" applyNumberFormat="1" applyFill="1"/>
    <xf numFmtId="3" fontId="0" fillId="0" borderId="1" xfId="0" applyNumberFormat="1" applyFill="1" applyBorder="1"/>
    <xf numFmtId="0" fontId="0" fillId="0" borderId="0" xfId="0" applyFill="1"/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Fill="1"/>
    <xf numFmtId="0" fontId="1" fillId="2" borderId="0" xfId="0" applyFont="1" applyFill="1" applyAlignment="1">
      <alignment horizontal="right"/>
    </xf>
    <xf numFmtId="3" fontId="1" fillId="2" borderId="0" xfId="0" applyNumberFormat="1" applyFont="1" applyFill="1"/>
    <xf numFmtId="3" fontId="1" fillId="2" borderId="1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3" fontId="1" fillId="0" borderId="0" xfId="0" applyNumberFormat="1" applyFont="1"/>
    <xf numFmtId="3" fontId="0" fillId="0" borderId="0" xfId="0" applyNumberFormat="1" applyFont="1"/>
    <xf numFmtId="3" fontId="0" fillId="0" borderId="1" xfId="0" applyNumberFormat="1" applyFont="1" applyBorder="1"/>
    <xf numFmtId="3" fontId="1" fillId="3" borderId="0" xfId="0" applyNumberFormat="1" applyFont="1" applyFill="1"/>
    <xf numFmtId="3" fontId="1" fillId="4" borderId="0" xfId="0" applyNumberFormat="1" applyFont="1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FA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1143001</xdr:colOff>
      <xdr:row>1</xdr:row>
      <xdr:rowOff>142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B992A51-1040-41F1-987B-B4D694EB6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6200"/>
          <a:ext cx="1009651" cy="704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BD67-0E82-41B0-A8B1-9184FEFC4FBC}">
  <dimension ref="A1:I30"/>
  <sheetViews>
    <sheetView tabSelected="1" topLeftCell="A2" zoomScaleNormal="100" workbookViewId="0">
      <selection activeCell="D30" sqref="D30"/>
    </sheetView>
  </sheetViews>
  <sheetFormatPr baseColWidth="10" defaultRowHeight="15" x14ac:dyDescent="0.25"/>
  <cols>
    <col min="1" max="1" width="36" customWidth="1"/>
    <col min="2" max="2" width="17.85546875" customWidth="1"/>
    <col min="3" max="3" width="13" customWidth="1"/>
    <col min="4" max="4" width="13.85546875" customWidth="1"/>
    <col min="5" max="5" width="18.85546875" customWidth="1"/>
    <col min="6" max="6" width="14.5703125" customWidth="1"/>
    <col min="7" max="7" width="14.7109375" customWidth="1"/>
    <col min="8" max="8" width="16.7109375" customWidth="1"/>
    <col min="9" max="9" width="17.5703125" customWidth="1"/>
  </cols>
  <sheetData>
    <row r="1" spans="1:9" ht="61.5" customHeight="1" x14ac:dyDescent="0.25"/>
    <row r="2" spans="1:9" ht="23.25" x14ac:dyDescent="0.35">
      <c r="A2" s="7" t="s">
        <v>24</v>
      </c>
      <c r="B2" s="7"/>
    </row>
    <row r="3" spans="1:9" ht="21" customHeight="1" x14ac:dyDescent="0.25">
      <c r="B3" s="5" t="s">
        <v>48</v>
      </c>
      <c r="C3" s="4" t="s">
        <v>24</v>
      </c>
      <c r="D3" s="8" t="s">
        <v>21</v>
      </c>
      <c r="E3" s="4" t="s">
        <v>26</v>
      </c>
      <c r="F3" s="15" t="s">
        <v>25</v>
      </c>
      <c r="G3" s="4" t="s">
        <v>20</v>
      </c>
      <c r="H3" s="4" t="s">
        <v>22</v>
      </c>
      <c r="I3" s="8"/>
    </row>
    <row r="4" spans="1:9" ht="21" customHeight="1" x14ac:dyDescent="0.25">
      <c r="A4" t="s">
        <v>1</v>
      </c>
      <c r="B4" s="26">
        <f>Aktiviteter!B16</f>
        <v>356000</v>
      </c>
      <c r="C4" s="23">
        <v>290000</v>
      </c>
      <c r="D4" s="1">
        <v>495000</v>
      </c>
      <c r="E4" s="13">
        <v>390000</v>
      </c>
      <c r="F4" s="16">
        <v>260920</v>
      </c>
      <c r="G4" s="1">
        <v>485000</v>
      </c>
      <c r="H4" s="1">
        <v>445279</v>
      </c>
      <c r="I4" s="9"/>
    </row>
    <row r="5" spans="1:9" x14ac:dyDescent="0.25">
      <c r="A5" t="s">
        <v>2</v>
      </c>
      <c r="B5" s="22">
        <f>C5</f>
        <v>9000</v>
      </c>
      <c r="C5" s="23">
        <v>9000</v>
      </c>
      <c r="D5" s="1">
        <v>9000</v>
      </c>
      <c r="E5" s="13">
        <v>9000</v>
      </c>
      <c r="F5" s="16">
        <v>5660</v>
      </c>
      <c r="G5" s="1">
        <v>10000</v>
      </c>
      <c r="H5" s="1">
        <v>4732</v>
      </c>
      <c r="I5" s="9"/>
    </row>
    <row r="6" spans="1:9" x14ac:dyDescent="0.25">
      <c r="A6" t="s">
        <v>3</v>
      </c>
      <c r="B6" s="22">
        <f>C6</f>
        <v>60000</v>
      </c>
      <c r="C6" s="23">
        <v>60000</v>
      </c>
      <c r="D6" s="1">
        <v>60000</v>
      </c>
      <c r="E6" s="13">
        <v>50000</v>
      </c>
      <c r="F6" s="16">
        <v>76354</v>
      </c>
      <c r="G6" s="1">
        <v>70000</v>
      </c>
      <c r="H6" s="1">
        <v>44152</v>
      </c>
      <c r="I6" s="9"/>
    </row>
    <row r="7" spans="1:9" x14ac:dyDescent="0.25">
      <c r="A7" t="s">
        <v>51</v>
      </c>
      <c r="B7" s="27">
        <v>90000</v>
      </c>
      <c r="C7" s="23"/>
      <c r="D7" s="1"/>
      <c r="E7" s="13"/>
      <c r="F7" s="16"/>
      <c r="G7" s="1"/>
      <c r="H7" s="1"/>
      <c r="I7" s="9"/>
    </row>
    <row r="8" spans="1:9" x14ac:dyDescent="0.25">
      <c r="A8" s="2"/>
      <c r="B8" s="3">
        <f>SUM(B4:B7)</f>
        <v>515000</v>
      </c>
      <c r="C8" s="24">
        <f>SUM(C4:C6)</f>
        <v>359000</v>
      </c>
      <c r="D8" s="3">
        <f>SUM(D4:D6)</f>
        <v>564000</v>
      </c>
      <c r="E8" s="12">
        <f>SUM(E4:E6)</f>
        <v>449000</v>
      </c>
      <c r="F8" s="17">
        <f>SUM(F4:F6)</f>
        <v>342934</v>
      </c>
      <c r="G8" s="3">
        <f>SUM(G4:G6)</f>
        <v>565000</v>
      </c>
      <c r="H8" s="6">
        <f>SUM(H4:H6)</f>
        <v>494163</v>
      </c>
      <c r="I8" s="10"/>
    </row>
    <row r="9" spans="1:9" x14ac:dyDescent="0.25">
      <c r="B9" s="5"/>
      <c r="C9" s="23"/>
      <c r="D9" s="1"/>
      <c r="E9" s="14"/>
      <c r="F9" s="16"/>
      <c r="G9" s="1"/>
      <c r="H9" s="1"/>
      <c r="I9" s="11"/>
    </row>
    <row r="10" spans="1:9" x14ac:dyDescent="0.25">
      <c r="A10" s="5" t="s">
        <v>18</v>
      </c>
      <c r="B10" s="5"/>
      <c r="C10" s="23"/>
      <c r="D10" s="1"/>
      <c r="E10" s="14"/>
      <c r="F10" s="16"/>
      <c r="G10" s="1"/>
      <c r="H10" s="1"/>
      <c r="I10" s="11"/>
    </row>
    <row r="11" spans="1:9" x14ac:dyDescent="0.25">
      <c r="A11" t="s">
        <v>4</v>
      </c>
      <c r="B11" s="22">
        <f>C11</f>
        <v>45000</v>
      </c>
      <c r="C11" s="23">
        <v>45000</v>
      </c>
      <c r="D11" s="1">
        <v>80000</v>
      </c>
      <c r="E11" s="13">
        <v>60000</v>
      </c>
      <c r="F11" s="16">
        <v>38786</v>
      </c>
      <c r="G11" s="1">
        <v>80000</v>
      </c>
      <c r="H11" s="1">
        <v>76880</v>
      </c>
      <c r="I11" s="9"/>
    </row>
    <row r="12" spans="1:9" x14ac:dyDescent="0.25">
      <c r="A12" t="s">
        <v>5</v>
      </c>
      <c r="B12" s="22">
        <f t="shared" ref="B12:B26" si="0">C12</f>
        <v>160000</v>
      </c>
      <c r="C12" s="23">
        <v>160000</v>
      </c>
      <c r="D12" s="1">
        <v>150000</v>
      </c>
      <c r="E12" s="13">
        <v>150000</v>
      </c>
      <c r="F12" s="16">
        <v>160938</v>
      </c>
      <c r="G12" s="1">
        <v>140000</v>
      </c>
      <c r="H12" s="1">
        <v>156546</v>
      </c>
      <c r="I12" s="9"/>
    </row>
    <row r="13" spans="1:9" x14ac:dyDescent="0.25">
      <c r="A13" t="s">
        <v>6</v>
      </c>
      <c r="B13" s="22">
        <f t="shared" si="0"/>
        <v>110000</v>
      </c>
      <c r="C13" s="23">
        <v>110000</v>
      </c>
      <c r="D13" s="1">
        <v>120000</v>
      </c>
      <c r="E13" s="13">
        <v>100000</v>
      </c>
      <c r="F13" s="16">
        <v>89370</v>
      </c>
      <c r="G13" s="1">
        <v>120000</v>
      </c>
      <c r="H13" s="1">
        <v>121577</v>
      </c>
      <c r="I13" s="9"/>
    </row>
    <row r="14" spans="1:9" x14ac:dyDescent="0.25">
      <c r="A14" t="s">
        <v>7</v>
      </c>
      <c r="B14" s="25">
        <v>12000</v>
      </c>
      <c r="C14" s="23">
        <v>17000</v>
      </c>
      <c r="D14" s="1">
        <v>20000</v>
      </c>
      <c r="E14" s="13">
        <v>16000</v>
      </c>
      <c r="F14" s="16">
        <v>16572</v>
      </c>
      <c r="G14" s="1">
        <v>28000</v>
      </c>
      <c r="H14" s="1">
        <v>17570</v>
      </c>
      <c r="I14" s="9"/>
    </row>
    <row r="15" spans="1:9" x14ac:dyDescent="0.25">
      <c r="A15" t="s">
        <v>8</v>
      </c>
      <c r="B15" s="22">
        <f t="shared" si="0"/>
        <v>55000</v>
      </c>
      <c r="C15" s="23">
        <v>55000</v>
      </c>
      <c r="D15" s="1">
        <v>50000</v>
      </c>
      <c r="E15" s="13">
        <v>50000</v>
      </c>
      <c r="F15" s="16">
        <v>51233</v>
      </c>
      <c r="G15" s="1">
        <v>45000</v>
      </c>
      <c r="H15" s="1">
        <v>47010</v>
      </c>
      <c r="I15" s="9"/>
    </row>
    <row r="16" spans="1:9" x14ac:dyDescent="0.25">
      <c r="A16" t="s">
        <v>19</v>
      </c>
      <c r="B16" s="25">
        <v>30000</v>
      </c>
      <c r="C16" s="23">
        <v>15000</v>
      </c>
      <c r="D16" s="1">
        <v>30000</v>
      </c>
      <c r="E16" s="13">
        <v>30000</v>
      </c>
      <c r="F16" s="16">
        <v>30699</v>
      </c>
      <c r="G16" s="1">
        <v>105000</v>
      </c>
      <c r="H16" s="1">
        <v>17329</v>
      </c>
      <c r="I16" s="9"/>
    </row>
    <row r="17" spans="1:9" x14ac:dyDescent="0.25">
      <c r="A17" t="s">
        <v>23</v>
      </c>
      <c r="B17" s="22">
        <v>50000</v>
      </c>
      <c r="C17" s="23">
        <v>20000</v>
      </c>
      <c r="D17" s="1">
        <v>100000</v>
      </c>
      <c r="E17" s="13">
        <v>90000</v>
      </c>
      <c r="F17" s="16">
        <v>23192</v>
      </c>
      <c r="G17" s="1">
        <v>50000</v>
      </c>
      <c r="H17" s="1">
        <v>104653</v>
      </c>
      <c r="I17" s="9"/>
    </row>
    <row r="18" spans="1:9" x14ac:dyDescent="0.25">
      <c r="A18" t="s">
        <v>9</v>
      </c>
      <c r="B18" s="22">
        <f t="shared" si="0"/>
        <v>20000</v>
      </c>
      <c r="C18" s="23">
        <v>20000</v>
      </c>
      <c r="D18" s="1">
        <v>25000</v>
      </c>
      <c r="E18" s="13">
        <v>22000</v>
      </c>
      <c r="F18" s="16">
        <v>15652</v>
      </c>
      <c r="G18" s="1">
        <v>18000</v>
      </c>
      <c r="H18" s="1">
        <v>24917</v>
      </c>
      <c r="I18" s="9"/>
    </row>
    <row r="19" spans="1:9" x14ac:dyDescent="0.25">
      <c r="A19" t="s">
        <v>10</v>
      </c>
      <c r="B19" s="22">
        <f t="shared" si="0"/>
        <v>2000</v>
      </c>
      <c r="C19" s="23">
        <v>2000</v>
      </c>
      <c r="D19" s="1">
        <v>2000</v>
      </c>
      <c r="E19" s="13">
        <v>2000</v>
      </c>
      <c r="F19" s="16">
        <v>1788</v>
      </c>
      <c r="G19" s="1">
        <v>1800</v>
      </c>
      <c r="H19" s="1">
        <v>1788</v>
      </c>
      <c r="I19" s="9"/>
    </row>
    <row r="20" spans="1:9" x14ac:dyDescent="0.25">
      <c r="A20" t="s">
        <v>11</v>
      </c>
      <c r="B20" s="22">
        <f t="shared" si="0"/>
        <v>2500</v>
      </c>
      <c r="C20" s="23">
        <v>2500</v>
      </c>
      <c r="D20" s="1">
        <v>6000</v>
      </c>
      <c r="E20" s="13">
        <v>5000</v>
      </c>
      <c r="F20" s="16">
        <v>2431</v>
      </c>
      <c r="G20" s="1">
        <v>6000</v>
      </c>
      <c r="H20" s="1">
        <v>5146</v>
      </c>
      <c r="I20" s="9"/>
    </row>
    <row r="21" spans="1:9" x14ac:dyDescent="0.25">
      <c r="A21" t="s">
        <v>12</v>
      </c>
      <c r="B21" s="25">
        <v>30000</v>
      </c>
      <c r="C21" s="23">
        <v>25000</v>
      </c>
      <c r="D21" s="1">
        <v>12000</v>
      </c>
      <c r="E21" s="13">
        <v>12000</v>
      </c>
      <c r="F21" s="16">
        <v>22043</v>
      </c>
      <c r="G21" s="1">
        <v>10000</v>
      </c>
      <c r="H21" s="1">
        <v>11721</v>
      </c>
      <c r="I21" s="9"/>
    </row>
    <row r="22" spans="1:9" x14ac:dyDescent="0.25">
      <c r="A22" t="s">
        <v>0</v>
      </c>
      <c r="B22" s="22">
        <f t="shared" si="0"/>
        <v>31000</v>
      </c>
      <c r="C22" s="23">
        <v>31000</v>
      </c>
      <c r="D22" s="1">
        <v>35000</v>
      </c>
      <c r="E22" s="13">
        <v>32000</v>
      </c>
      <c r="F22" s="16">
        <v>30599</v>
      </c>
      <c r="G22" s="1">
        <v>35000</v>
      </c>
      <c r="H22" s="1">
        <v>32237</v>
      </c>
      <c r="I22" s="9"/>
    </row>
    <row r="23" spans="1:9" x14ac:dyDescent="0.25">
      <c r="A23" t="s">
        <v>13</v>
      </c>
      <c r="B23" s="22">
        <f t="shared" si="0"/>
        <v>2000</v>
      </c>
      <c r="C23" s="23">
        <v>2000</v>
      </c>
      <c r="D23" s="1">
        <v>2000</v>
      </c>
      <c r="E23" s="13">
        <v>2000</v>
      </c>
      <c r="F23" s="16">
        <v>2000</v>
      </c>
      <c r="G23" s="1">
        <v>2000</v>
      </c>
      <c r="H23" s="1"/>
      <c r="I23" s="9"/>
    </row>
    <row r="24" spans="1:9" x14ac:dyDescent="0.25">
      <c r="A24" t="s">
        <v>14</v>
      </c>
      <c r="B24" s="25">
        <v>10000</v>
      </c>
      <c r="C24" s="23">
        <v>5000</v>
      </c>
      <c r="D24" s="1">
        <v>40000</v>
      </c>
      <c r="E24" s="13">
        <v>10000</v>
      </c>
      <c r="F24" s="16">
        <v>10000</v>
      </c>
      <c r="G24" s="1">
        <v>10000</v>
      </c>
      <c r="H24" s="1">
        <v>5780</v>
      </c>
      <c r="I24" s="9"/>
    </row>
    <row r="25" spans="1:9" x14ac:dyDescent="0.25">
      <c r="A25" t="s">
        <v>15</v>
      </c>
      <c r="B25" s="22">
        <f t="shared" si="0"/>
        <v>6500</v>
      </c>
      <c r="C25" s="23">
        <v>6500</v>
      </c>
      <c r="D25" s="1">
        <v>7000</v>
      </c>
      <c r="E25" s="13">
        <v>6500</v>
      </c>
      <c r="F25" s="16">
        <v>6434</v>
      </c>
      <c r="G25" s="1">
        <v>6500</v>
      </c>
      <c r="H25" s="1">
        <v>6886</v>
      </c>
      <c r="I25" s="9"/>
    </row>
    <row r="26" spans="1:9" x14ac:dyDescent="0.25">
      <c r="A26" t="s">
        <v>16</v>
      </c>
      <c r="B26" s="25">
        <v>20000</v>
      </c>
      <c r="C26" s="23">
        <v>15000</v>
      </c>
      <c r="D26" s="1">
        <v>15000</v>
      </c>
      <c r="E26" s="13">
        <v>12000</v>
      </c>
      <c r="F26" s="16">
        <v>19491</v>
      </c>
      <c r="G26" s="1">
        <v>8000</v>
      </c>
      <c r="H26" s="1">
        <v>15333</v>
      </c>
      <c r="I26" s="9"/>
    </row>
    <row r="27" spans="1:9" x14ac:dyDescent="0.25">
      <c r="A27" s="2"/>
      <c r="B27" s="3">
        <f t="shared" ref="B27:H27" si="1">SUM(B11:B26)</f>
        <v>586000</v>
      </c>
      <c r="C27" s="3">
        <f t="shared" si="1"/>
        <v>531000</v>
      </c>
      <c r="D27" s="3">
        <f t="shared" si="1"/>
        <v>694000</v>
      </c>
      <c r="E27" s="3">
        <f t="shared" si="1"/>
        <v>599500</v>
      </c>
      <c r="F27" s="17">
        <f t="shared" si="1"/>
        <v>521228</v>
      </c>
      <c r="G27" s="3">
        <f t="shared" si="1"/>
        <v>665300</v>
      </c>
      <c r="H27" s="6">
        <f t="shared" si="1"/>
        <v>645373</v>
      </c>
      <c r="I27" s="10"/>
    </row>
    <row r="28" spans="1:9" x14ac:dyDescent="0.25">
      <c r="A28" s="2" t="s">
        <v>17</v>
      </c>
      <c r="B28" s="3">
        <f t="shared" ref="B28:H28" si="2">B8-B27</f>
        <v>-71000</v>
      </c>
      <c r="C28" s="3">
        <f t="shared" si="2"/>
        <v>-172000</v>
      </c>
      <c r="D28" s="3">
        <f t="shared" si="2"/>
        <v>-130000</v>
      </c>
      <c r="E28" s="3">
        <f t="shared" si="2"/>
        <v>-150500</v>
      </c>
      <c r="F28" s="17">
        <f t="shared" si="2"/>
        <v>-178294</v>
      </c>
      <c r="G28" s="3">
        <f t="shared" si="2"/>
        <v>-100300</v>
      </c>
      <c r="H28" s="3">
        <f t="shared" si="2"/>
        <v>-151210</v>
      </c>
      <c r="I28" s="12"/>
    </row>
    <row r="30" spans="1:9" x14ac:dyDescent="0.25">
      <c r="A30" t="s">
        <v>52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3D1AE-AC81-4374-B72D-4BC48FB3B83D}">
  <dimension ref="A1:C24"/>
  <sheetViews>
    <sheetView workbookViewId="0">
      <selection activeCell="C17" sqref="C17"/>
    </sheetView>
  </sheetViews>
  <sheetFormatPr baseColWidth="10" defaultRowHeight="15" x14ac:dyDescent="0.25"/>
  <cols>
    <col min="1" max="1" width="23.42578125" customWidth="1"/>
  </cols>
  <sheetData>
    <row r="1" spans="1:3" ht="18.75" x14ac:dyDescent="0.3">
      <c r="A1" s="21" t="s">
        <v>29</v>
      </c>
      <c r="B1" s="21"/>
    </row>
    <row r="2" spans="1:3" ht="20.25" customHeight="1" x14ac:dyDescent="0.25">
      <c r="A2" s="5" t="s">
        <v>27</v>
      </c>
      <c r="B2" s="19" t="s">
        <v>28</v>
      </c>
      <c r="C2" s="19" t="s">
        <v>31</v>
      </c>
    </row>
    <row r="3" spans="1:3" x14ac:dyDescent="0.25">
      <c r="A3" t="s">
        <v>30</v>
      </c>
      <c r="B3" s="1">
        <v>25000</v>
      </c>
      <c r="C3" s="18" t="s">
        <v>32</v>
      </c>
    </row>
    <row r="4" spans="1:3" x14ac:dyDescent="0.25">
      <c r="A4" t="s">
        <v>33</v>
      </c>
      <c r="B4" s="1">
        <v>25000</v>
      </c>
      <c r="C4" s="18" t="s">
        <v>34</v>
      </c>
    </row>
    <row r="5" spans="1:3" x14ac:dyDescent="0.25">
      <c r="A5" t="s">
        <v>35</v>
      </c>
      <c r="B5" s="1">
        <v>41000</v>
      </c>
      <c r="C5" s="18" t="s">
        <v>34</v>
      </c>
    </row>
    <row r="6" spans="1:3" x14ac:dyDescent="0.25">
      <c r="A6" t="s">
        <v>49</v>
      </c>
      <c r="B6" s="1">
        <v>30000</v>
      </c>
      <c r="C6" s="18" t="s">
        <v>36</v>
      </c>
    </row>
    <row r="7" spans="1:3" x14ac:dyDescent="0.25">
      <c r="A7" t="s">
        <v>37</v>
      </c>
      <c r="B7" s="1">
        <v>25000</v>
      </c>
      <c r="C7" s="18" t="s">
        <v>36</v>
      </c>
    </row>
    <row r="8" spans="1:3" x14ac:dyDescent="0.25">
      <c r="A8" t="s">
        <v>38</v>
      </c>
      <c r="B8" s="1">
        <v>40000</v>
      </c>
      <c r="C8" s="18" t="s">
        <v>36</v>
      </c>
    </row>
    <row r="9" spans="1:3" x14ac:dyDescent="0.25">
      <c r="A9" t="s">
        <v>39</v>
      </c>
      <c r="B9" s="1">
        <v>45000</v>
      </c>
      <c r="C9" s="18" t="s">
        <v>40</v>
      </c>
    </row>
    <row r="10" spans="1:3" x14ac:dyDescent="0.25">
      <c r="A10" t="s">
        <v>41</v>
      </c>
      <c r="B10" s="1">
        <v>30000</v>
      </c>
      <c r="C10" s="18" t="s">
        <v>42</v>
      </c>
    </row>
    <row r="11" spans="1:3" x14ac:dyDescent="0.25">
      <c r="A11" t="s">
        <v>50</v>
      </c>
      <c r="B11" s="1">
        <v>40000</v>
      </c>
      <c r="C11" s="18" t="s">
        <v>43</v>
      </c>
    </row>
    <row r="12" spans="1:3" x14ac:dyDescent="0.25">
      <c r="B12" s="1"/>
      <c r="C12" s="18"/>
    </row>
    <row r="13" spans="1:3" x14ac:dyDescent="0.25">
      <c r="A13" t="s">
        <v>44</v>
      </c>
      <c r="B13" s="1">
        <v>25000</v>
      </c>
      <c r="C13" s="18" t="s">
        <v>45</v>
      </c>
    </row>
    <row r="14" spans="1:3" x14ac:dyDescent="0.25">
      <c r="A14" t="s">
        <v>46</v>
      </c>
      <c r="B14" s="1">
        <v>30000</v>
      </c>
      <c r="C14" s="18"/>
    </row>
    <row r="15" spans="1:3" x14ac:dyDescent="0.25">
      <c r="B15" s="1"/>
      <c r="C15" s="18"/>
    </row>
    <row r="16" spans="1:3" x14ac:dyDescent="0.25">
      <c r="A16" s="2" t="s">
        <v>47</v>
      </c>
      <c r="B16" s="3">
        <f>SUM(B3:B15)</f>
        <v>356000</v>
      </c>
      <c r="C16" s="20"/>
    </row>
    <row r="17" spans="2:3" x14ac:dyDescent="0.25">
      <c r="B17" s="1"/>
      <c r="C17" s="18"/>
    </row>
    <row r="18" spans="2:3" x14ac:dyDescent="0.25">
      <c r="B18" s="1"/>
      <c r="C18" s="18"/>
    </row>
    <row r="19" spans="2:3" x14ac:dyDescent="0.25">
      <c r="B19" s="1"/>
      <c r="C19" s="18"/>
    </row>
    <row r="20" spans="2:3" x14ac:dyDescent="0.25">
      <c r="B20" s="1"/>
      <c r="C20" s="18"/>
    </row>
    <row r="21" spans="2:3" x14ac:dyDescent="0.25">
      <c r="B21" s="1"/>
      <c r="C21" s="18"/>
    </row>
    <row r="22" spans="2:3" x14ac:dyDescent="0.25">
      <c r="C22" s="18"/>
    </row>
    <row r="23" spans="2:3" x14ac:dyDescent="0.25">
      <c r="C23" s="18"/>
    </row>
    <row r="24" spans="2:3" x14ac:dyDescent="0.25">
      <c r="C24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 2021</vt:lpstr>
      <vt:lpstr>Aktiviteter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</dc:creator>
  <cp:lastModifiedBy>Haakon Økland</cp:lastModifiedBy>
  <cp:lastPrinted>2020-03-05T20:31:04Z</cp:lastPrinted>
  <dcterms:created xsi:type="dcterms:W3CDTF">2019-02-20T20:09:17Z</dcterms:created>
  <dcterms:modified xsi:type="dcterms:W3CDTF">2021-06-05T07:33:09Z</dcterms:modified>
</cp:coreProperties>
</file>